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<sst xmlns="http://schemas.openxmlformats.org/spreadsheetml/2006/main" count="56" uniqueCount="52">
  <si>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Project</t>
  </si>
  <si>
    <t>Total Cost</t>
  </si>
  <si>
    <t>Focus Asst</t>
  </si>
  <si>
    <t>Net Cost</t>
  </si>
  <si>
    <t>Annual Savings</t>
  </si>
  <si>
    <t>Simple Payback</t>
  </si>
  <si>
    <t>In Current Budget</t>
  </si>
  <si>
    <t>Shelter Home Insulation</t>
  </si>
  <si>
    <t>Possible Solar PV Sites:</t>
  </si>
  <si>
    <t>Lussier Family Heritage Center</t>
  </si>
  <si>
    <t>Zoo</t>
  </si>
  <si>
    <t>AEC barns, arena, etc</t>
  </si>
  <si>
    <t>Job Center</t>
  </si>
  <si>
    <t>Detox</t>
  </si>
  <si>
    <t>CCB</t>
  </si>
  <si>
    <t>PSB</t>
  </si>
  <si>
    <t>Lakeview Front Lawn</t>
  </si>
  <si>
    <t>Highway Garages</t>
  </si>
  <si>
    <t>Tenney Locks</t>
  </si>
  <si>
    <t>Goodland Park</t>
  </si>
  <si>
    <t>Mendota County Park</t>
  </si>
  <si>
    <t>Indian Lake Park</t>
  </si>
  <si>
    <t>The Jennie and Kyle Preserve</t>
  </si>
  <si>
    <t>Badger Prairie</t>
  </si>
  <si>
    <t>*potential revenue $2-$4 million</t>
  </si>
  <si>
    <t>when project is completed</t>
  </si>
  <si>
    <t xml:space="preserve">*Allows FM staff to identify </t>
  </si>
  <si>
    <t>performance/billing problems</t>
  </si>
  <si>
    <t>5% for replacing existing, 30% for new</t>
  </si>
  <si>
    <t>Green Energy Dane Plan</t>
  </si>
  <si>
    <t>Food Waste Digester Plant Feasibility Study</t>
  </si>
  <si>
    <t>Replace Variable Frequency Drives on Two CCB Air Handling Units</t>
  </si>
  <si>
    <t>Install Energy Efficient High Speed Doors at AEC</t>
  </si>
  <si>
    <t>TBD</t>
  </si>
  <si>
    <t xml:space="preserve">The above list of projects is limited due to the amount of available grant funds.  </t>
  </si>
  <si>
    <t>New Solar Photovoltaic Facilities - 5 sites  
Energy produced is sold to MG&amp;E at $0.25 per kWh</t>
  </si>
  <si>
    <t>Occupancy Sensors to Reduce Lighting Use - 
PSB, CCB, Fen Oak, Northport</t>
  </si>
  <si>
    <t>Replace CCB Garage Level Air Handling Unit With Newer Efficient Model
Existing unit is vintage 1956</t>
  </si>
  <si>
    <t>Replace Old Lighting With Energy Efficient Lighting - 
AEC Barns #1-11</t>
  </si>
  <si>
    <t>Increase CCB Roof Insulation from R24 to R30</t>
  </si>
  <si>
    <t>Install Steam Meter at PSB to Monitor Energy Use
 &amp; Troubleshoot Spikes in Energy Use</t>
  </si>
  <si>
    <t>Replace Old Lighting With Energy Efficient Lighting -
Job Center Parking Lot</t>
  </si>
  <si>
    <t>Replace 1956 Vintage Hot Water System with Energy Efficient System and 
Supplemental Solar Hot Water System at CCB</t>
  </si>
  <si>
    <t>Replace Old Lighting With Energy Efficient Lighting -
Huber Center, Parks, &amp; AEC</t>
  </si>
  <si>
    <t>*Dane County would save this much in salaries while implementing the above listed projects.</t>
  </si>
  <si>
    <t>Dane County will continue to pursue other sources of funding to promote energy efficiency and renewable energy projects.</t>
  </si>
  <si>
    <t>Dane County would like to thank Focus On Energy and MG&amp;E for their review and assistance in compiling this project list.</t>
  </si>
  <si>
    <t>Retro-Commissioning Project - 
CCB, Courthouse, PSB</t>
  </si>
  <si>
    <t>Engineering, Administrative, and Project Implementation Expenses*</t>
  </si>
  <si>
    <t>Potential FOE
Grants</t>
  </si>
  <si>
    <t>TOTAL Project Costs and Savings</t>
  </si>
  <si>
    <t>*Based on estimated staff effort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</si>
</sst>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??_);_(@_)"/>
    <numFmt numFmtId="168" formatCode="_(* #,##0.0_);_(* \(#,##0.0\);_(* &quot;-&quot;?_);_(@_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2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165" fontId="4" fillId="0" borderId="2" xfId="17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6" fillId="0" borderId="0" xfId="0" applyFont="1" applyAlignment="1">
      <alignment/>
    </xf>
    <xf numFmtId="165" fontId="4" fillId="0" borderId="2" xfId="17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167" fontId="4" fillId="0" borderId="3" xfId="15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0" fontId="4" fillId="0" borderId="0" xfId="0" applyFont="1" applyAlignment="1">
      <alignment vertical="top"/>
    </xf>
    <xf numFmtId="165" fontId="4" fillId="0" borderId="4" xfId="17" applyNumberFormat="1" applyFon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165" fontId="4" fillId="0" borderId="6" xfId="17" applyNumberFormat="1" applyFont="1" applyFill="1" applyBorder="1" applyAlignment="1">
      <alignment/>
    </xf>
    <xf numFmtId="166" fontId="4" fillId="0" borderId="7" xfId="0" applyNumberFormat="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46.00390625" style="0" customWidth="1"/>
    <col min="2" max="2" width="21.140625" style="0" customWidth="1"/>
    <col min="3" max="3" width="14.421875" style="0" customWidth="1"/>
    <col min="4" max="4" width="14.421875" style="0" hidden="1" customWidth="1"/>
    <col min="5" max="5" width="15.57421875" style="0" hidden="1" customWidth="1"/>
    <col min="6" max="6" width="11.7109375" style="0" hidden="1" customWidth="1"/>
    <col min="7" max="7" width="13.421875" style="0" bestFit="1" customWidth="1"/>
    <col min="8" max="8" width="12.7109375" style="0" bestFit="1" customWidth="1"/>
    <col min="9" max="9" width="14.00390625" style="0" bestFit="1" customWidth="1"/>
    <col min="10" max="10" width="14.7109375" style="0" bestFit="1" customWidth="1"/>
    <col min="11" max="11" width="19.28125" style="0" bestFit="1" customWidth="1"/>
  </cols>
  <sheetData>
    <row r="1" spans="1:13" ht="27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</row>
    <row r="2" spans="1:13" ht="22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2.25" thickBot="1">
      <c r="A3" s="37" t="s">
        <v>0</v>
      </c>
      <c r="B3" s="38"/>
      <c r="C3" s="25" t="s">
        <v>1</v>
      </c>
      <c r="D3" s="25" t="s">
        <v>2</v>
      </c>
      <c r="E3" s="25" t="s">
        <v>6</v>
      </c>
      <c r="F3" s="25" t="s">
        <v>3</v>
      </c>
      <c r="G3" s="26" t="s">
        <v>49</v>
      </c>
      <c r="H3" s="25" t="s">
        <v>3</v>
      </c>
      <c r="I3" s="25" t="s">
        <v>4</v>
      </c>
      <c r="J3" s="27" t="s">
        <v>5</v>
      </c>
      <c r="K3" s="3"/>
      <c r="L3" s="2"/>
      <c r="M3" s="2"/>
    </row>
    <row r="4" spans="1:13" ht="31.5" customHeight="1">
      <c r="A4" s="31" t="s">
        <v>47</v>
      </c>
      <c r="B4" s="32"/>
      <c r="C4" s="21">
        <v>700000</v>
      </c>
      <c r="D4" s="21"/>
      <c r="E4" s="21"/>
      <c r="F4" s="21">
        <v>575000</v>
      </c>
      <c r="G4" s="21">
        <v>50000</v>
      </c>
      <c r="H4" s="21">
        <f>C4-G4</f>
        <v>650000</v>
      </c>
      <c r="I4" s="21">
        <v>100000</v>
      </c>
      <c r="J4" s="22">
        <f>C4/I4</f>
        <v>7</v>
      </c>
      <c r="K4" s="3"/>
      <c r="L4" s="2"/>
      <c r="M4" s="2"/>
    </row>
    <row r="5" spans="1:13" ht="31.5" customHeight="1">
      <c r="A5" s="33" t="s">
        <v>35</v>
      </c>
      <c r="B5" s="34"/>
      <c r="C5" s="5">
        <f>8500*10*5</f>
        <v>425000</v>
      </c>
      <c r="D5" s="5">
        <f>2*1250*10*5</f>
        <v>125000</v>
      </c>
      <c r="E5" s="5">
        <v>0</v>
      </c>
      <c r="F5" s="5">
        <f aca="true" t="shared" si="0" ref="F5:F16">C5-D5-E5</f>
        <v>300000</v>
      </c>
      <c r="G5" s="5">
        <v>125000</v>
      </c>
      <c r="H5" s="5">
        <f aca="true" t="shared" si="1" ref="H5:H18">C5-G5</f>
        <v>300000</v>
      </c>
      <c r="I5" s="5">
        <v>16000</v>
      </c>
      <c r="J5" s="16">
        <f>F5/I5</f>
        <v>18.75</v>
      </c>
      <c r="K5" s="3"/>
      <c r="L5" s="2"/>
      <c r="M5" s="2"/>
    </row>
    <row r="6" spans="1:13" ht="15.75">
      <c r="A6" s="35" t="s">
        <v>30</v>
      </c>
      <c r="B6" s="36"/>
      <c r="C6" s="5">
        <v>350000</v>
      </c>
      <c r="D6" s="5">
        <v>50000</v>
      </c>
      <c r="E6" s="5">
        <v>0</v>
      </c>
      <c r="F6" s="5">
        <f t="shared" si="0"/>
        <v>300000</v>
      </c>
      <c r="G6" s="5">
        <v>50000</v>
      </c>
      <c r="H6" s="5">
        <f t="shared" si="1"/>
        <v>300000</v>
      </c>
      <c r="I6" s="5"/>
      <c r="J6" s="17"/>
      <c r="K6" s="3" t="s">
        <v>24</v>
      </c>
      <c r="L6" s="2"/>
      <c r="M6" s="2"/>
    </row>
    <row r="7" spans="1:13" ht="31.5" customHeight="1">
      <c r="A7" s="33" t="s">
        <v>36</v>
      </c>
      <c r="B7" s="34"/>
      <c r="C7" s="5">
        <v>75000</v>
      </c>
      <c r="D7" s="5">
        <v>30000</v>
      </c>
      <c r="E7" s="5"/>
      <c r="F7" s="5">
        <f t="shared" si="0"/>
        <v>45000</v>
      </c>
      <c r="G7" s="5">
        <v>0</v>
      </c>
      <c r="H7" s="5">
        <f t="shared" si="1"/>
        <v>75000</v>
      </c>
      <c r="I7" s="5">
        <v>35000</v>
      </c>
      <c r="J7" s="18">
        <f>F7/I7</f>
        <v>1.2857142857142858</v>
      </c>
      <c r="K7" s="20" t="s">
        <v>25</v>
      </c>
      <c r="L7" s="2"/>
      <c r="M7" s="2"/>
    </row>
    <row r="8" spans="1:13" ht="31.5" customHeight="1">
      <c r="A8" s="33" t="s">
        <v>37</v>
      </c>
      <c r="B8" s="34"/>
      <c r="C8" s="5">
        <v>65000</v>
      </c>
      <c r="D8" s="6"/>
      <c r="E8" s="5"/>
      <c r="F8" s="5">
        <f t="shared" si="0"/>
        <v>65000</v>
      </c>
      <c r="G8" s="5">
        <v>0</v>
      </c>
      <c r="H8" s="5">
        <f t="shared" si="1"/>
        <v>65000</v>
      </c>
      <c r="I8" s="5">
        <v>13000</v>
      </c>
      <c r="J8" s="17">
        <v>5</v>
      </c>
      <c r="K8" s="3"/>
      <c r="L8" s="2"/>
      <c r="M8" s="2"/>
    </row>
    <row r="9" spans="1:13" ht="15.75">
      <c r="A9" s="4" t="s">
        <v>31</v>
      </c>
      <c r="B9" s="6"/>
      <c r="C9" s="5">
        <v>48000</v>
      </c>
      <c r="D9" s="5"/>
      <c r="E9" s="5"/>
      <c r="F9" s="5">
        <f t="shared" si="0"/>
        <v>48000</v>
      </c>
      <c r="G9" s="5">
        <v>0</v>
      </c>
      <c r="H9" s="5">
        <f t="shared" si="1"/>
        <v>48000</v>
      </c>
      <c r="I9" s="12" t="s">
        <v>33</v>
      </c>
      <c r="J9" s="15" t="s">
        <v>33</v>
      </c>
      <c r="K9" s="3" t="s">
        <v>28</v>
      </c>
      <c r="L9" s="2"/>
      <c r="M9" s="2"/>
    </row>
    <row r="10" spans="1:13" ht="31.5" customHeight="1">
      <c r="A10" s="33" t="s">
        <v>38</v>
      </c>
      <c r="B10" s="34"/>
      <c r="C10" s="5">
        <v>40000</v>
      </c>
      <c r="D10" s="5">
        <v>0</v>
      </c>
      <c r="E10" s="5">
        <v>0</v>
      </c>
      <c r="F10" s="5">
        <f t="shared" si="0"/>
        <v>40000</v>
      </c>
      <c r="G10" s="5">
        <v>0</v>
      </c>
      <c r="H10" s="5">
        <f t="shared" si="1"/>
        <v>40000</v>
      </c>
      <c r="I10" s="5">
        <v>11400</v>
      </c>
      <c r="J10" s="16">
        <f>F10/I10</f>
        <v>3.508771929824561</v>
      </c>
      <c r="K10" s="3"/>
      <c r="L10" s="2"/>
      <c r="M10" s="2"/>
    </row>
    <row r="11" spans="1:13" ht="15.75">
      <c r="A11" s="35" t="s">
        <v>39</v>
      </c>
      <c r="B11" s="36"/>
      <c r="C11" s="5">
        <v>19000</v>
      </c>
      <c r="D11" s="5"/>
      <c r="E11" s="5"/>
      <c r="F11" s="5">
        <f t="shared" si="0"/>
        <v>19000</v>
      </c>
      <c r="G11" s="5">
        <v>0</v>
      </c>
      <c r="H11" s="5">
        <f t="shared" si="1"/>
        <v>19000</v>
      </c>
      <c r="I11" s="5">
        <f>C11/J11</f>
        <v>1900</v>
      </c>
      <c r="J11" s="19">
        <v>10</v>
      </c>
      <c r="K11" s="3"/>
      <c r="L11" s="2"/>
      <c r="M11" s="2"/>
    </row>
    <row r="12" spans="1:13" ht="31.5" customHeight="1">
      <c r="A12" s="33" t="s">
        <v>40</v>
      </c>
      <c r="B12" s="34"/>
      <c r="C12" s="5">
        <v>10000</v>
      </c>
      <c r="D12" s="6"/>
      <c r="E12" s="5">
        <v>0</v>
      </c>
      <c r="F12" s="5">
        <f t="shared" si="0"/>
        <v>10000</v>
      </c>
      <c r="G12" s="5">
        <v>0</v>
      </c>
      <c r="H12" s="5">
        <f t="shared" si="1"/>
        <v>10000</v>
      </c>
      <c r="I12" s="13" t="s">
        <v>33</v>
      </c>
      <c r="J12" s="14" t="s">
        <v>33</v>
      </c>
      <c r="K12" s="3" t="s">
        <v>26</v>
      </c>
      <c r="L12" s="2"/>
      <c r="M12" s="2"/>
    </row>
    <row r="13" spans="1:13" ht="31.5" customHeight="1">
      <c r="A13" s="33" t="s">
        <v>41</v>
      </c>
      <c r="B13" s="34"/>
      <c r="C13" s="5">
        <v>10000</v>
      </c>
      <c r="D13" s="5"/>
      <c r="E13" s="5">
        <v>0</v>
      </c>
      <c r="F13" s="5">
        <f t="shared" si="0"/>
        <v>10000</v>
      </c>
      <c r="G13" s="5">
        <v>0</v>
      </c>
      <c r="H13" s="5">
        <f t="shared" si="1"/>
        <v>10000</v>
      </c>
      <c r="I13" s="5">
        <v>2900</v>
      </c>
      <c r="J13" s="16">
        <v>3.5</v>
      </c>
      <c r="K13" s="20" t="s">
        <v>27</v>
      </c>
      <c r="L13" s="2"/>
      <c r="M13" s="2"/>
    </row>
    <row r="14" spans="1:13" ht="15.75">
      <c r="A14" s="35" t="s">
        <v>7</v>
      </c>
      <c r="B14" s="36"/>
      <c r="C14" s="5">
        <v>5000</v>
      </c>
      <c r="D14" s="5"/>
      <c r="E14" s="5">
        <v>0</v>
      </c>
      <c r="F14" s="5">
        <f>C14-D14-E14</f>
        <v>5000</v>
      </c>
      <c r="G14" s="5">
        <v>0</v>
      </c>
      <c r="H14" s="5">
        <f t="shared" si="1"/>
        <v>5000</v>
      </c>
      <c r="I14" s="5">
        <v>600</v>
      </c>
      <c r="J14" s="16">
        <f>F14/I14</f>
        <v>8.333333333333334</v>
      </c>
      <c r="K14" s="3"/>
      <c r="L14" s="2"/>
      <c r="M14" s="2"/>
    </row>
    <row r="15" spans="1:13" ht="31.5" customHeight="1">
      <c r="A15" s="33" t="s">
        <v>42</v>
      </c>
      <c r="B15" s="34"/>
      <c r="C15" s="5">
        <v>237000</v>
      </c>
      <c r="D15" s="5"/>
      <c r="E15" s="5"/>
      <c r="F15" s="5">
        <f>C15-D15</f>
        <v>237000</v>
      </c>
      <c r="G15" s="5">
        <v>0</v>
      </c>
      <c r="H15" s="5">
        <f t="shared" si="1"/>
        <v>237000</v>
      </c>
      <c r="I15" s="5">
        <v>17100</v>
      </c>
      <c r="J15" s="16">
        <f>C15/I15</f>
        <v>13.859649122807017</v>
      </c>
      <c r="K15" s="3"/>
      <c r="L15" s="2"/>
      <c r="M15" s="2"/>
    </row>
    <row r="16" spans="1:13" ht="31.5" customHeight="1">
      <c r="A16" s="33" t="s">
        <v>43</v>
      </c>
      <c r="B16" s="34"/>
      <c r="C16" s="5">
        <v>193000</v>
      </c>
      <c r="D16" s="5"/>
      <c r="E16" s="5"/>
      <c r="F16" s="5">
        <f t="shared" si="0"/>
        <v>193000</v>
      </c>
      <c r="G16" s="5">
        <v>0</v>
      </c>
      <c r="H16" s="5">
        <f t="shared" si="1"/>
        <v>193000</v>
      </c>
      <c r="I16" s="5">
        <v>55000</v>
      </c>
      <c r="J16" s="16">
        <v>3.5</v>
      </c>
      <c r="K16" s="3"/>
      <c r="L16" s="2"/>
      <c r="M16" s="2"/>
    </row>
    <row r="17" spans="1:13" ht="15.75">
      <c r="A17" s="35" t="s">
        <v>32</v>
      </c>
      <c r="B17" s="36"/>
      <c r="C17" s="5">
        <v>90000</v>
      </c>
      <c r="D17" s="5"/>
      <c r="E17" s="5"/>
      <c r="F17" s="5">
        <f>C17-D17-E17</f>
        <v>90000</v>
      </c>
      <c r="G17" s="5">
        <v>0</v>
      </c>
      <c r="H17" s="5">
        <f t="shared" si="1"/>
        <v>90000</v>
      </c>
      <c r="I17" s="5">
        <v>32000</v>
      </c>
      <c r="J17" s="16">
        <f>F17/I17</f>
        <v>2.8125</v>
      </c>
      <c r="K17" s="3"/>
      <c r="L17" s="2"/>
      <c r="M17" s="2"/>
    </row>
    <row r="18" spans="1:13" ht="16.5" thickBot="1">
      <c r="A18" s="28" t="s">
        <v>48</v>
      </c>
      <c r="B18" s="29"/>
      <c r="C18" s="23">
        <v>225000</v>
      </c>
      <c r="D18" s="23"/>
      <c r="E18" s="23"/>
      <c r="F18" s="23">
        <f>C18-D18-E18</f>
        <v>225000</v>
      </c>
      <c r="G18" s="23">
        <v>0</v>
      </c>
      <c r="H18" s="23">
        <f t="shared" si="1"/>
        <v>225000</v>
      </c>
      <c r="I18" s="23">
        <v>225000</v>
      </c>
      <c r="J18" s="24"/>
      <c r="K18" s="3"/>
      <c r="L18" s="2"/>
      <c r="M18" s="2"/>
    </row>
    <row r="19" spans="1:13" ht="15.75">
      <c r="A19" s="7" t="s">
        <v>50</v>
      </c>
      <c r="B19" s="7"/>
      <c r="C19" s="8">
        <f aca="true" t="shared" si="2" ref="C19:I19">SUM(C4:C18)</f>
        <v>2492000</v>
      </c>
      <c r="D19" s="8">
        <f t="shared" si="2"/>
        <v>205000</v>
      </c>
      <c r="E19" s="8">
        <f t="shared" si="2"/>
        <v>0</v>
      </c>
      <c r="F19" s="8">
        <f t="shared" si="2"/>
        <v>2162000</v>
      </c>
      <c r="G19" s="8">
        <f t="shared" si="2"/>
        <v>225000</v>
      </c>
      <c r="H19" s="8">
        <f t="shared" si="2"/>
        <v>2267000</v>
      </c>
      <c r="I19" s="8">
        <f t="shared" si="2"/>
        <v>509900</v>
      </c>
      <c r="J19" s="7"/>
      <c r="K19" s="3"/>
      <c r="L19" s="2"/>
      <c r="M19" s="2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</row>
    <row r="21" spans="1:13" ht="15.75">
      <c r="A21" s="3" t="s">
        <v>44</v>
      </c>
      <c r="B21" s="3"/>
      <c r="C21" s="9"/>
      <c r="D21" s="3"/>
      <c r="E21" s="3"/>
      <c r="F21" s="10"/>
      <c r="G21" s="10"/>
      <c r="H21" s="10"/>
      <c r="I21" s="3"/>
      <c r="J21" s="3"/>
      <c r="K21" s="3"/>
      <c r="L21" s="2"/>
      <c r="M21" s="2"/>
    </row>
    <row r="22" spans="1:13" ht="15.75">
      <c r="A22" s="3" t="s">
        <v>51</v>
      </c>
      <c r="B22" s="3"/>
      <c r="C22" s="3"/>
      <c r="D22" s="3"/>
      <c r="E22" s="3"/>
      <c r="F22" s="10"/>
      <c r="G22" s="10"/>
      <c r="H22" s="10"/>
      <c r="I22" s="3"/>
      <c r="J22" s="3"/>
      <c r="K22" s="3"/>
      <c r="L22" s="2"/>
      <c r="M22" s="2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</row>
    <row r="24" spans="1:13" ht="15.75">
      <c r="A24" s="3" t="s">
        <v>46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 ht="15.75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 ht="15.75">
      <c r="A26" s="3" t="s">
        <v>45</v>
      </c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  <c r="M27" s="2"/>
    </row>
    <row r="28" spans="1:13" ht="15.75">
      <c r="A28" s="11" t="s">
        <v>8</v>
      </c>
      <c r="B28" s="11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</row>
    <row r="29" spans="1:12" ht="15.75">
      <c r="A29" s="3" t="s">
        <v>9</v>
      </c>
      <c r="B29" s="3" t="s">
        <v>20</v>
      </c>
      <c r="C29" s="3"/>
      <c r="D29" s="3" t="s">
        <v>14</v>
      </c>
      <c r="E29" s="3"/>
      <c r="F29" s="3"/>
      <c r="G29" s="3"/>
      <c r="H29" s="3"/>
      <c r="I29" s="3"/>
      <c r="J29" s="3"/>
      <c r="K29" s="2"/>
      <c r="L29" s="2"/>
    </row>
    <row r="30" spans="1:12" ht="15.75">
      <c r="A30" s="3" t="s">
        <v>11</v>
      </c>
      <c r="B30" s="3" t="s">
        <v>21</v>
      </c>
      <c r="C30" s="3"/>
      <c r="D30" s="3" t="s">
        <v>15</v>
      </c>
      <c r="E30" s="3"/>
      <c r="F30" s="3"/>
      <c r="G30" s="3"/>
      <c r="H30" s="3"/>
      <c r="I30" s="3"/>
      <c r="J30" s="3"/>
      <c r="K30" s="2"/>
      <c r="L30" s="2"/>
    </row>
    <row r="31" spans="1:12" ht="15.75">
      <c r="A31" s="3" t="s">
        <v>10</v>
      </c>
      <c r="B31" s="3" t="s">
        <v>22</v>
      </c>
      <c r="C31" s="3"/>
      <c r="D31" s="3" t="s">
        <v>23</v>
      </c>
      <c r="E31" s="3"/>
      <c r="F31" s="3"/>
      <c r="G31" s="3"/>
      <c r="H31" s="3"/>
      <c r="I31" s="3"/>
      <c r="J31" s="3"/>
      <c r="K31" s="2"/>
      <c r="L31" s="2"/>
    </row>
    <row r="32" spans="1:12" ht="15.75">
      <c r="A32" s="3" t="s">
        <v>16</v>
      </c>
      <c r="B32" s="3" t="s">
        <v>17</v>
      </c>
      <c r="C32" s="3"/>
      <c r="D32" s="3"/>
      <c r="E32" s="3"/>
      <c r="F32" s="3"/>
      <c r="G32" s="3"/>
      <c r="H32" s="3"/>
      <c r="I32" s="3"/>
      <c r="J32" s="3"/>
      <c r="K32" s="2"/>
      <c r="L32" s="2"/>
    </row>
    <row r="33" spans="1:12" ht="15.75">
      <c r="A33" s="3" t="s">
        <v>18</v>
      </c>
      <c r="B33" s="3" t="s">
        <v>12</v>
      </c>
      <c r="C33" s="3"/>
      <c r="D33" s="3"/>
      <c r="E33" s="3"/>
      <c r="F33" s="3"/>
      <c r="G33" s="3"/>
      <c r="H33" s="3"/>
      <c r="I33" s="3"/>
      <c r="J33" s="3"/>
      <c r="K33" s="2"/>
      <c r="L33" s="2"/>
    </row>
    <row r="34" spans="1:12" ht="15.75">
      <c r="A34" s="3" t="s">
        <v>19</v>
      </c>
      <c r="B34" s="3" t="s">
        <v>13</v>
      </c>
      <c r="C34" s="3"/>
      <c r="D34" s="3"/>
      <c r="E34" s="3"/>
      <c r="F34" s="3"/>
      <c r="G34" s="3"/>
      <c r="H34" s="3"/>
      <c r="I34" s="3"/>
      <c r="J34" s="3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2" ht="15.75">
      <c r="A36" s="3"/>
      <c r="B36" s="3"/>
    </row>
    <row r="37" spans="1:2" ht="15.75">
      <c r="A37" s="3"/>
      <c r="B37" s="3"/>
    </row>
    <row r="42" ht="12.75">
      <c r="J42" s="1"/>
    </row>
  </sheetData>
  <mergeCells count="15">
    <mergeCell ref="A15:B15"/>
    <mergeCell ref="A16:B16"/>
    <mergeCell ref="A17:B17"/>
    <mergeCell ref="A11:B11"/>
    <mergeCell ref="A12:B12"/>
    <mergeCell ref="A13:B13"/>
    <mergeCell ref="A14:B14"/>
    <mergeCell ref="A7:B7"/>
    <mergeCell ref="A8:B8"/>
    <mergeCell ref="A3:B3"/>
    <mergeCell ref="A10:B10"/>
    <mergeCell ref="A1:L1"/>
    <mergeCell ref="A4:B4"/>
    <mergeCell ref="A5:B5"/>
    <mergeCell ref="A6:B6"/>
  </mergeCells>
  <printOptions/>
  <pageMargins left="0.75" right="0.75" top="0.25" bottom="0.25" header="0.5" footer="0.5"/>
  <pageSetup fitToHeight="2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Welch</dc:creator>
  <cp:keywords/>
  <dc:description/>
  <cp:lastModifiedBy>John Welch</cp:lastModifiedBy>
  <cp:lastPrinted>2009-06-04T15:01:02Z</cp:lastPrinted>
  <dcterms:created xsi:type="dcterms:W3CDTF">2009-06-01T13:41:04Z</dcterms:created>
  <dcterms:modified xsi:type="dcterms:W3CDTF">2009-06-04T15:24:22Z</dcterms:modified>
  <cp:category/>
  <cp:version/>
  <cp:contentType/>
  <cp:contentStatus/>
</cp:coreProperties>
</file>